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;[Red]-&quot;$&quot;#,##0"/>
  </numFmts>
  <fonts count="6">
    <font>
      <name val="Calibri"/>
      <family val="2"/>
      <color theme="1"/>
      <sz val="11"/>
      <scheme val="minor"/>
    </font>
    <font>
      <name val="Calibri"/>
      <b val="1"/>
      <color rgb="001F4D3A"/>
      <sz val="16"/>
    </font>
    <font>
      <name val="Calibri"/>
      <i val="1"/>
      <color rgb="005E5A50"/>
      <sz val="10"/>
    </font>
    <font>
      <name val="Calibri"/>
      <b val="1"/>
      <color rgb="001F4D3A"/>
      <sz val="12"/>
    </font>
    <font>
      <name val="Calibri"/>
      <b val="1"/>
      <color rgb="002B2B2B"/>
      <sz val="11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FDF3DC"/>
      </patternFill>
    </fill>
    <fill>
      <patternFill patternType="solid">
        <fgColor rgb="00F6F1E6"/>
      </patternFill>
    </fill>
    <fill>
      <patternFill patternType="solid">
        <fgColor rgb="001F4D3A"/>
      </patternFill>
    </fill>
  </fills>
  <borders count="2">
    <border>
      <left/>
      <right/>
      <top/>
      <bottom/>
      <diagonal/>
    </border>
    <border>
      <left style="thin">
        <color rgb="00DDD4C2"/>
      </left>
      <right style="thin">
        <color rgb="00DDD4C2"/>
      </right>
      <top style="thin">
        <color rgb="00DDD4C2"/>
      </top>
      <bottom style="thin">
        <color rgb="00DDD4C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1" pivotButton="0" quotePrefix="0" xfId="0"/>
    <xf numFmtId="1" fontId="0" fillId="2" borderId="1" pivotButton="0" quotePrefix="0" xfId="0"/>
    <xf numFmtId="0" fontId="0" fillId="2" borderId="1" pivotButton="0" quotePrefix="0" xfId="0"/>
    <xf numFmtId="9" fontId="0" fillId="2" borderId="1" pivotButton="0" quotePrefix="0" xfId="0"/>
    <xf numFmtId="0" fontId="4" fillId="0" borderId="0" pivotButton="0" quotePrefix="0" xfId="0"/>
    <xf numFmtId="164" fontId="4" fillId="3" borderId="1" pivotButton="0" quotePrefix="0" xfId="0"/>
    <xf numFmtId="164" fontId="0" fillId="3" borderId="1" pivotButton="0" quotePrefix="0" xfId="0"/>
    <xf numFmtId="1" fontId="0" fillId="3" borderId="1" pivotButton="0" quotePrefix="0" xfId="0"/>
    <xf numFmtId="1" fontId="4" fillId="3" borderId="1" pivotButton="0" quotePrefix="0" xfId="0"/>
    <xf numFmtId="0" fontId="5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59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Event budget and break-even</t>
        </is>
      </c>
    </row>
    <row r="2">
      <c r="A2" s="2" t="inlineStr">
        <is>
          <t>Fill in the shaded cells. Everything else works itself out. Example: a modest 100-guest school or club dinner (our estimates; use your own quotes).</t>
        </is>
      </c>
    </row>
    <row r="4">
      <c r="A4" s="3" t="inlineStr">
        <is>
          <t>Tickets and guests</t>
        </is>
      </c>
    </row>
    <row r="5">
      <c r="A5" t="inlineStr">
        <is>
          <t>Ticket price</t>
        </is>
      </c>
      <c r="B5" s="4" t="n">
        <v>75</v>
      </c>
    </row>
    <row r="6">
      <c r="A6" t="inlineStr">
        <is>
          <t>Expected attendance (guests)</t>
        </is>
      </c>
      <c r="B6" s="5" t="n">
        <v>100</v>
      </c>
    </row>
    <row r="7">
      <c r="A7" t="inlineStr">
        <is>
          <t>Cost per guest (meal, venue charge per cover)</t>
        </is>
      </c>
      <c r="B7" s="4" t="n">
        <v>45</v>
      </c>
    </row>
    <row r="8">
      <c r="A8" t="inlineStr">
        <is>
          <t>Venue deal: type per head or guaranteed</t>
        </is>
      </c>
      <c r="B8" s="6" t="inlineStr">
        <is>
          <t>per head</t>
        </is>
      </c>
    </row>
    <row r="9">
      <c r="A9" t="inlineStr">
        <is>
          <t>Guaranteed minimum covers (only for guaranteed)</t>
        </is>
      </c>
      <c r="B9" s="5" t="n">
        <v>100</v>
      </c>
    </row>
    <row r="10">
      <c r="A10" t="inlineStr">
        <is>
          <t>Worst-case turnout (share of expected)</t>
        </is>
      </c>
      <c r="B10" s="7" t="n">
        <v>0.4</v>
      </c>
    </row>
    <row r="12">
      <c r="A12" s="3" t="inlineStr">
        <is>
          <t>Fixed costs (paid whatever happens)</t>
        </is>
      </c>
    </row>
    <row r="13">
      <c r="A13" t="inlineStr">
        <is>
          <t>Venue hire</t>
        </is>
      </c>
      <c r="B13" s="4" t="n">
        <v>300</v>
      </c>
    </row>
    <row r="14">
      <c r="A14" t="inlineStr">
        <is>
          <t>Licences and permits</t>
        </is>
      </c>
      <c r="B14" s="4" t="n">
        <v>0</v>
      </c>
    </row>
    <row r="15">
      <c r="A15" t="inlineStr">
        <is>
          <t>Food (fixed amount, not per guest)</t>
        </is>
      </c>
      <c r="B15" s="4" t="n">
        <v>0</v>
      </c>
    </row>
    <row r="16">
      <c r="A16" t="inlineStr">
        <is>
          <t>Prizes you pay for</t>
        </is>
      </c>
      <c r="B16" s="4" t="n">
        <v>0</v>
      </c>
    </row>
    <row r="17">
      <c r="A17" t="inlineStr">
        <is>
          <t>Speaker, quizmaster or entertainment</t>
        </is>
      </c>
      <c r="B17" s="4" t="n">
        <v>200</v>
      </c>
    </row>
    <row r="18">
      <c r="A18" t="inlineStr">
        <is>
          <t>Printing, AV, decorations, card fees</t>
        </is>
      </c>
      <c r="B18" s="4" t="n">
        <v>300</v>
      </c>
    </row>
    <row r="19">
      <c r="A19" t="inlineStr">
        <is>
          <t>Other</t>
        </is>
      </c>
      <c r="B19" s="4" t="n">
        <v>0</v>
      </c>
    </row>
    <row r="20">
      <c r="A20" s="8" t="inlineStr">
        <is>
          <t>Total fixed costs</t>
        </is>
      </c>
      <c r="B20" s="9">
        <f>SUM(B13:B19)</f>
        <v/>
      </c>
    </row>
    <row r="22">
      <c r="A22" s="3" t="inlineStr">
        <is>
          <t>Extras at expected attendance (rise and fall with the crowd)</t>
        </is>
      </c>
    </row>
    <row r="23">
      <c r="A23" t="inlineStr">
        <is>
          <t>Raffle on the night</t>
        </is>
      </c>
      <c r="B23" s="4" t="n">
        <v>1000</v>
      </c>
    </row>
    <row r="24">
      <c r="A24" t="inlineStr">
        <is>
          <t>Silent auction</t>
        </is>
      </c>
      <c r="B24" s="4" t="n">
        <v>1000</v>
      </c>
    </row>
    <row r="25">
      <c r="A25" t="inlineStr">
        <is>
          <t>Live auction</t>
        </is>
      </c>
      <c r="B25" s="4" t="n">
        <v>0</v>
      </c>
    </row>
    <row r="26">
      <c r="A26" t="inlineStr">
        <is>
          <t>Bar profit</t>
        </is>
      </c>
      <c r="B26" s="4" t="n">
        <v>0</v>
      </c>
    </row>
    <row r="27">
      <c r="A27" t="inlineStr">
        <is>
          <t>Other</t>
        </is>
      </c>
      <c r="B27" s="4" t="n">
        <v>0</v>
      </c>
    </row>
    <row r="28">
      <c r="A28" s="8" t="inlineStr">
        <is>
          <t>Total extras</t>
        </is>
      </c>
      <c r="B28" s="9">
        <f>SUM(B23:B27)</f>
        <v/>
      </c>
    </row>
    <row r="30">
      <c r="A30" s="3" t="inlineStr">
        <is>
          <t>Results</t>
        </is>
      </c>
    </row>
    <row r="31">
      <c r="A31" t="inlineStr">
        <is>
          <t>Ticket income</t>
        </is>
      </c>
      <c r="B31" s="10">
        <f>$B$5*$B$6</f>
        <v/>
      </c>
    </row>
    <row r="32">
      <c r="A32" t="inlineStr">
        <is>
          <t>Guests the venue charges for</t>
        </is>
      </c>
      <c r="B32" s="11">
        <f>IF($B$8="guaranteed",MAX($B$6,$B$9),$B$6)</f>
        <v/>
      </c>
    </row>
    <row r="33">
      <c r="A33" t="inlineStr">
        <is>
          <t>Total costs</t>
        </is>
      </c>
      <c r="B33" s="10">
        <f>$B$20+$B$7*B32</f>
        <v/>
      </c>
    </row>
    <row r="34">
      <c r="A34" t="inlineStr">
        <is>
          <t>Total income (tickets plus extras)</t>
        </is>
      </c>
      <c r="B34" s="10">
        <f>B31+$B$28</f>
        <v/>
      </c>
    </row>
    <row r="35">
      <c r="A35" t="inlineStr">
        <is>
          <t>Profit at expected attendance</t>
        </is>
      </c>
      <c r="B35" s="9">
        <f>B34-B33</f>
        <v/>
      </c>
    </row>
    <row r="36">
      <c r="A36" t="inlineStr">
        <is>
          <t>Break-even tickets (ticket money only, before extras)</t>
        </is>
      </c>
      <c r="B36" s="12">
        <f>IF($B$8="guaranteed",C44,B44)</f>
        <v/>
      </c>
    </row>
    <row r="37">
      <c r="A37" t="inlineStr">
        <is>
          <t>Worst-case guests</t>
        </is>
      </c>
      <c r="B37" s="11">
        <f>ROUND($B$6*$B$10,0)</f>
        <v/>
      </c>
    </row>
    <row r="38">
      <c r="A38" t="inlineStr">
        <is>
          <t>Profit in the worst case</t>
        </is>
      </c>
      <c r="B38" s="10">
        <f>IF($B$8="guaranteed",C46,B46)</f>
        <v/>
      </c>
    </row>
    <row r="39">
      <c r="A39" t="inlineStr">
        <is>
          <t>If nobody comes</t>
        </is>
      </c>
      <c r="B39" s="10">
        <f>IF($B$8="guaranteed",C47,B47)</f>
        <v/>
      </c>
    </row>
    <row r="42">
      <c r="A42" s="3" t="inlineStr">
        <is>
          <t>Pay per head or a guaranteed minimum?</t>
        </is>
      </c>
    </row>
    <row r="43">
      <c r="A43" s="13" t="inlineStr">
        <is>
          <t>Same plan, two venue deals</t>
        </is>
      </c>
      <c r="B43" s="13" t="inlineStr">
        <is>
          <t>Pay per head</t>
        </is>
      </c>
      <c r="C43" s="13" t="inlineStr">
        <is>
          <t>Guaranteed minimum</t>
        </is>
      </c>
    </row>
    <row r="44">
      <c r="A44" t="inlineStr">
        <is>
          <t>Break-even tickets</t>
        </is>
      </c>
      <c r="B44" s="11">
        <f>IFERROR(IF($B$5&lt;=$B$7,"never",ROUNDUP(ROUND($B$20/($B$5-$B$7),6),0)),"never")</f>
        <v/>
      </c>
      <c r="C44" s="11">
        <f>IFERROR(IF(ROUNDUP(ROUND(($B$20+$B$7*$B$9)/$B$5,6),0)&lt;=$B$9,ROUNDUP(ROUND(($B$20+$B$7*$B$9)/$B$5,6),0),IF($B$5&lt;=$B$7,"never",MAX(ROUNDUP(ROUND($B$20/($B$5-$B$7),6),0),$B$9+1))),"never")</f>
        <v/>
      </c>
    </row>
    <row r="45">
      <c r="A45" t="inlineStr">
        <is>
          <t>Profit at expected attendance</t>
        </is>
      </c>
      <c r="B45" s="10">
        <f>$B$5*$B$6+$B$28-($B$20+$B$7*$B$6)</f>
        <v/>
      </c>
      <c r="C45" s="10">
        <f>$B$5*$B$6+$B$28-($B$20+$B$7*MAX($B$6,$B$9))</f>
        <v/>
      </c>
    </row>
    <row r="46">
      <c r="A46" t="inlineStr">
        <is>
          <t>Profit in the worst case</t>
        </is>
      </c>
      <c r="B46" s="10">
        <f>$B$5*$B$37+IFERROR($B$28*$B$37/$B$6,0)-($B$20+$B$7*$B$37)</f>
        <v/>
      </c>
      <c r="C46" s="10">
        <f>$B$5*$B$37+IFERROR($B$28*$B$37/$B$6,0)-($B$20+$B$7*MAX($B$37,$B$9))</f>
        <v/>
      </c>
    </row>
    <row r="47">
      <c r="A47" t="inlineStr">
        <is>
          <t>If nobody comes</t>
        </is>
      </c>
      <c r="B47" s="10">
        <f>-$B$20</f>
        <v/>
      </c>
      <c r="C47" s="10">
        <f>-($B$20+$B$7*$B$9)</f>
        <v/>
      </c>
    </row>
    <row r="50">
      <c r="A50" s="3" t="inlineStr">
        <is>
          <t>How turnout changes the result (your chosen deal)</t>
        </is>
      </c>
    </row>
    <row r="51">
      <c r="A51" s="13" t="inlineStr">
        <is>
          <t>Turnout</t>
        </is>
      </c>
      <c r="B51" s="13" t="inlineStr">
        <is>
          <t>Guests</t>
        </is>
      </c>
      <c r="C51" s="13" t="inlineStr">
        <is>
          <t>Profit</t>
        </is>
      </c>
    </row>
    <row r="52">
      <c r="A52" s="7" t="n">
        <v>0.4</v>
      </c>
      <c r="B52" s="11">
        <f>ROUND($B$6*A52,0)</f>
        <v/>
      </c>
      <c r="C52" s="10">
        <f>$B$5*B52+IFERROR($B$28*B52/$B$6,0)-($B$20+$B$7*IF($B$8="guaranteed",MAX(B52,$B$9),B52))</f>
        <v/>
      </c>
    </row>
    <row r="53">
      <c r="A53" s="7" t="n">
        <v>0.6</v>
      </c>
      <c r="B53" s="11">
        <f>ROUND($B$6*A53,0)</f>
        <v/>
      </c>
      <c r="C53" s="10">
        <f>$B$5*B53+IFERROR($B$28*B53/$B$6,0)-($B$20+$B$7*IF($B$8="guaranteed",MAX(B53,$B$9),B53))</f>
        <v/>
      </c>
    </row>
    <row r="54">
      <c r="A54" s="7" t="n">
        <v>0.8</v>
      </c>
      <c r="B54" s="11">
        <f>ROUND($B$6*A54,0)</f>
        <v/>
      </c>
      <c r="C54" s="10">
        <f>$B$5*B54+IFERROR($B$28*B54/$B$6,0)-($B$20+$B$7*IF($B$8="guaranteed",MAX(B54,$B$9),B54))</f>
        <v/>
      </c>
    </row>
    <row r="55">
      <c r="A55" s="7" t="n">
        <v>1</v>
      </c>
      <c r="B55" s="11">
        <f>ROUND($B$6*A55,0)</f>
        <v/>
      </c>
      <c r="C55" s="10">
        <f>$B$5*B55+IFERROR($B$28*B55/$B$6,0)-($B$20+$B$7*IF($B$8="guaranteed",MAX(B55,$B$9),B55))</f>
        <v/>
      </c>
    </row>
    <row r="56">
      <c r="A56" s="7" t="n">
        <v>1.2</v>
      </c>
      <c r="B56" s="11">
        <f>ROUND($B$6*A56,0)</f>
        <v/>
      </c>
      <c r="C56" s="10">
        <f>$B$5*B56+IFERROR($B$28*B56/$B$6,0)-($B$20+$B$7*IF($B$8="guaranteed",MAX(B56,$B$9),B56))</f>
        <v/>
      </c>
    </row>
    <row r="58">
      <c r="A58" s="2" t="inlineStr">
        <is>
          <t>Ticket money for a meal is a purchase, not a donation, so it can't be receipted. Replace every example figure with real quotes.</t>
        </is>
      </c>
    </row>
    <row r="59">
      <c r="A59" s="2" t="inlineStr">
        <is>
          <t>From the free fundraising guide by For Goods Sake. General information, not financial or legal advice.</t>
        </is>
      </c>
    </row>
  </sheetData>
  <dataValidations count="1">
    <dataValidation sqref="B8" showDropDown="0" showInputMessage="0" showErrorMessage="0" allowBlank="0" type="list">
      <formula1>"per head,guaranteed"</formula1>
    </dataValidation>
  </dataValidations>
  <printOptions gridLines="0"/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For Goods Sake</dc:creator>
  <dcterms:created xmlns:dcterms="http://purl.org/dc/terms/" xmlns:xsi="http://www.w3.org/2001/XMLSchema-instance" xsi:type="dcterms:W3CDTF">2026-10-12T22:52:29Z</dcterms:created>
  <dcterms:modified xmlns:dcterms="http://purl.org/dc/terms/" xmlns:xsi="http://www.w3.org/2001/XMLSchema-instance" xsi:type="dcterms:W3CDTF">2026-10-12T22:52:29Z</dcterms:modified>
</cp:coreProperties>
</file>